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"/>
    </mc:Choice>
  </mc:AlternateContent>
  <xr:revisionPtr revIDLastSave="0" documentId="13_ncr:1_{70E5C642-E1A3-49B9-83BB-17B2E4CFB255}" xr6:coauthVersionLast="47" xr6:coauthVersionMax="47" xr10:uidLastSave="{00000000-0000-0000-0000-000000000000}"/>
  <bookViews>
    <workbookView xWindow="-110" yWindow="-110" windowWidth="19420" windowHeight="10300" tabRatio="576" xr2:uid="{00000000-000D-0000-FFFF-FFFF00000000}"/>
  </bookViews>
  <sheets>
    <sheet name="Challence#15Cover" sheetId="1" r:id="rId1"/>
    <sheet name="Challenge#15Data" sheetId="2" r:id="rId2"/>
    <sheet name="Challenge#15Solution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3" l="1"/>
  <c r="H4" i="3"/>
  <c r="H5" i="3"/>
  <c r="H6" i="3"/>
  <c r="H7" i="3"/>
  <c r="H8" i="3"/>
  <c r="H9" i="3"/>
  <c r="H10" i="3"/>
  <c r="H11" i="3"/>
  <c r="G3" i="3" l="1"/>
  <c r="G4" i="3"/>
  <c r="G5" i="3"/>
  <c r="G6" i="3"/>
  <c r="G7" i="3"/>
  <c r="G8" i="3"/>
  <c r="G9" i="3"/>
  <c r="G10" i="3"/>
  <c r="G11" i="3"/>
  <c r="F11" i="3"/>
  <c r="F10" i="3"/>
  <c r="F9" i="3"/>
  <c r="F8" i="3"/>
  <c r="F7" i="3"/>
  <c r="F6" i="3"/>
  <c r="F5" i="3"/>
  <c r="F4" i="3"/>
  <c r="F3" i="3"/>
</calcChain>
</file>

<file path=xl/sharedStrings.xml><?xml version="1.0" encoding="utf-8"?>
<sst xmlns="http://schemas.openxmlformats.org/spreadsheetml/2006/main" count="98" uniqueCount="48">
  <si>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</si>
  <si>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</si>
  <si>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</si>
  <si>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</si>
  <si>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</si>
  <si>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</si>
  <si>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#15</t>
  </si>
  <si>
    <t>Welcome to Excel challenge #15!</t>
  </si>
  <si>
    <t>This week's challenge is designed to test your knowledge on Vlookup Function.</t>
  </si>
  <si>
    <t>Product Code</t>
  </si>
  <si>
    <t>Table 1</t>
  </si>
  <si>
    <t>Table 2</t>
  </si>
  <si>
    <t>Table 3</t>
  </si>
  <si>
    <t>Description</t>
  </si>
  <si>
    <t>Price per piece in 2021, $</t>
  </si>
  <si>
    <t>Price per piece in 2022, $</t>
  </si>
  <si>
    <t>Price Changes, $</t>
  </si>
  <si>
    <t>Price Changes, %</t>
  </si>
  <si>
    <t>Answers</t>
  </si>
  <si>
    <t>Skirt</t>
  </si>
  <si>
    <t>Cap</t>
  </si>
  <si>
    <t>Sneakers</t>
  </si>
  <si>
    <t>Tie</t>
  </si>
  <si>
    <t>Sweatchirt</t>
  </si>
  <si>
    <t>Jacket</t>
  </si>
  <si>
    <t>Jeans</t>
  </si>
  <si>
    <t>Hoodie</t>
  </si>
  <si>
    <t>Suit</t>
  </si>
  <si>
    <t>information provided in table 3.</t>
  </si>
  <si>
    <t>Challenge: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</si>
  <si>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Find the Product Code for every item based on the</t>
    </r>
  </si>
  <si>
    <t>item by comparing the 2019 data from table 2 with the</t>
  </si>
  <si>
    <t>previous year's (2018) data from table 1.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</si>
  <si>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  <family val="1"/>
        <charset val="2"/>
      </rPr>
      <t>Compute the Price Change, $  for each</t>
    </r>
  </si>
  <si>
    <t>Compare the obtained values with the data in column I.</t>
  </si>
  <si>
    <t>compared to the previous year (2018) by dividing the</t>
  </si>
  <si>
    <t>2019 value by the 2018 value and subtracting 1.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</si>
  <si>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Calculate the percentage Price Change in 2019</t>
    </r>
  </si>
  <si>
    <t>Compare the resulting values with the data in column J.</t>
  </si>
  <si>
    <t>Solution</t>
  </si>
  <si>
    <t>=VLOOKUP([@Description],Data9,2,FALSE)</t>
  </si>
  <si>
    <t>Code]],Price20228,2,0)-VLOOKUP([@[Product</t>
  </si>
  <si>
    <t>Code]],Price20212,2,0)</t>
  </si>
  <si>
    <t>Code]],Price20228,2,0)/VLOOKUP([@[Product</t>
  </si>
  <si>
    <t>Code]],Price20212,2,0)-1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</si>
  <si>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To find Product Code:</t>
    </r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</si>
  <si>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To find Price Changes, $ =VLOOKUP([@[Product</t>
    </r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</si>
  <si>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To find Price Changes, % =VLOOKUP([@[Product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</si>
</sst>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13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00206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6" fillId="0" borderId="0"/>
    <xf numFmtId="9" fontId="10" fillId="0" borderId="0" applyFont="0" applyFill="0" applyBorder="0" applyAlignment="0" applyProtection="0"/>
  </cellStyleXfs>
  <cellXfs count="23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8" fillId="3" borderId="0" xfId="0" applyFont="1" applyFill="1" applyAlignment="1">
      <alignment vertical="center" wrapText="1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7" fillId="0" borderId="0" xfId="0" applyFont="1" applyAlignment="1">
      <alignment horizontal="center" vertical="center" wrapText="1"/>
    </xf>
    <xf numFmtId="0" fontId="7" fillId="0" borderId="0" xfId="0" applyFont="1" applyAlignment="1">
      <alignment horizontal="right" vertical="center" wrapText="1"/>
    </xf>
    <xf numFmtId="0" fontId="7" fillId="0" borderId="0" xfId="0" applyFont="1" applyAlignment="1">
      <alignment horizontal="center" vertical="center"/>
    </xf>
    <xf numFmtId="164" fontId="7" fillId="0" borderId="0" xfId="2" applyNumberFormat="1" applyFont="1" applyAlignment="1">
      <alignment vertical="center"/>
    </xf>
    <xf numFmtId="0" fontId="3" fillId="0" borderId="0" xfId="0" applyFont="1" applyAlignment="1">
      <alignment vertical="center" wrapText="1"/>
    </xf>
    <xf numFmtId="4" fontId="7" fillId="0" borderId="0" xfId="0" applyNumberFormat="1" applyFont="1" applyAlignment="1">
      <alignment horizontal="right" vertical="center" wrapText="1"/>
    </xf>
    <xf numFmtId="4" fontId="7" fillId="0" borderId="0" xfId="0" applyNumberFormat="1" applyFont="1" applyAlignment="1">
      <alignment vertical="center"/>
    </xf>
    <xf numFmtId="0" fontId="8" fillId="4" borderId="0" xfId="0" applyFont="1" applyFill="1" applyAlignment="1">
      <alignment vertical="center"/>
    </xf>
    <xf numFmtId="0" fontId="12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8" fillId="4" borderId="0" xfId="0" applyFont="1" applyFill="1" applyAlignment="1">
      <alignment horizontal="center" vertical="center"/>
    </xf>
    <xf numFmtId="0" fontId="8" fillId="5" borderId="0" xfId="0" applyFont="1" applyFill="1" applyAlignment="1">
      <alignment vertical="center" wrapText="1"/>
    </xf>
    <xf numFmtId="0" fontId="7" fillId="0" borderId="0" xfId="0" quotePrefix="1" applyFont="1" applyAlignment="1">
      <alignment vertical="center"/>
    </xf>
  </cellXfs>
  <cellStyles count="3">
    <cellStyle name="Normal" xfId="0" builtinId="0"/>
    <cellStyle name="Percent" xfId="2" builtinId="5"/>
    <cellStyle name="Обычный_DHL" xfId="1" xr:uid="{91654601-0CD9-43B1-83E0-B55F6DCF8BED}"/>
  </cellStyles>
  <dxfs count="4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164" formatCode="0.0%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164" formatCode="0.0%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general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4"/>
        <name val="Roboto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0" formatCode="General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000000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000000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000000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000000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164" formatCode="0.0%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general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4"/>
        <name val="Roboto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164" formatCode="0.0%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0" formatCode="General"/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numFmt numFmtId="4" formatCode="#,##0.00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Roboto"/>
        <scheme val="none"/>
      </font>
      <alignment horizontal="general" vertical="center" textRotation="0" wrapText="1" indent="0" justifyLastLine="0" shrinkToFit="0" readingOrder="0"/>
    </dxf>
  </dxfs>
  <tableStyles count="0" defaultTableStyle="TableStyleMedium2" defaultPivotStyle="PivotStyleLight16"/>
  <colors>
    <mruColors>
      <color rgb="FFF1FAEE"/>
      <color rgb="FF1D3557"/>
      <color rgb="FFE63946"/>
      <color rgb="FF457B9D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69ECA07-2B02-4EA9-A19C-33222227F807}" name="Price2021" displayName="Price2021" ref="B2:C11" totalsRowShown="0" headerRowDxfId="43" dataDxfId="42">
  <autoFilter ref="B2:C11" xr:uid="{869ECA07-2B02-4EA9-A19C-33222227F807}"/>
  <tableColumns count="2">
    <tableColumn id="1" xr3:uid="{E0199DC4-9B9D-4C2A-988C-09AFF1C09F15}" name="Product Code" dataDxfId="41"/>
    <tableColumn id="2" xr3:uid="{FF4EAD0F-F328-4945-98ED-D464AD216866}" name="Price per piece in 2021, $" dataDxfId="40"/>
  </tableColumns>
  <tableStyleInfo name="TableStyleMedium4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820356DF-DDFC-45E5-BD3A-25B3346DBC40}" name="Results11" displayName="Results11" ref="J2:K11" totalsRowShown="0" headerRowDxfId="5" dataDxfId="4">
  <autoFilter ref="J2:K11" xr:uid="{5593DA04-EF85-46D9-8209-071B9FD3DE30}"/>
  <tableColumns count="2">
    <tableColumn id="1" xr3:uid="{E7DF0DF4-B875-4C61-8D42-2AE64B6EC2BD}" name="Price Changes, $" dataDxfId="3"/>
    <tableColumn id="2" xr3:uid="{A448BC76-B750-4576-AFD3-9755D18F5903}" name="Price Changes, %" dataDxfId="2" dataCellStyle="Percent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B7C359B-5E29-4ED3-BADF-4F3ABBB5E8EA}" name="Price2022" displayName="Price2022" ref="B14:C23" totalsRowShown="0" headerRowDxfId="39" dataDxfId="38">
  <autoFilter ref="B14:C23" xr:uid="{DB7C359B-5E29-4ED3-BADF-4F3ABBB5E8EA}"/>
  <tableColumns count="2">
    <tableColumn id="1" xr3:uid="{026418BA-60ED-42BD-B5B2-4D2421F709DA}" name="Product Code" dataDxfId="37"/>
    <tableColumn id="2" xr3:uid="{5068EA68-7551-46E9-8840-5DA746DF9FB8}" name="Price per piece in 2022, $" dataDxfId="36"/>
  </tableColumns>
  <tableStyleInfo name="TableStyleMedium3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61480A59-C016-4B5A-A979-B8A93C3C18DE}" name="Data" displayName="Data" ref="B26:C35" totalsRowShown="0" headerRowDxfId="35" dataDxfId="34">
  <autoFilter ref="B26:C35" xr:uid="{61480A59-C016-4B5A-A979-B8A93C3C18DE}"/>
  <tableColumns count="2">
    <tableColumn id="1" xr3:uid="{EC9F15D1-210F-4712-AF43-F9D19D915BED}" name="Description" dataDxfId="33"/>
    <tableColumn id="2" xr3:uid="{8976DA6B-30D8-4C32-B62C-668C31362385}" name="Product Code" dataDxfId="32"/>
  </tableColumns>
  <tableStyleInfo name="TableStyleMedium5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E5D4FB4-9AF0-4165-B560-757DBDA90FC2}" name="Summary" displayName="Summary" ref="E2:H11" totalsRowShown="0" headerRowDxfId="31" dataDxfId="30">
  <autoFilter ref="E2:H11" xr:uid="{EE5D4FB4-9AF0-4165-B560-757DBDA90FC2}"/>
  <tableColumns count="4">
    <tableColumn id="1" xr3:uid="{42D8BBC8-C8B2-4096-B6A7-A7659608E2FD}" name="Description" dataDxfId="29"/>
    <tableColumn id="2" xr3:uid="{1C0A5DA6-35DD-40EC-A44E-9B0FDC21763C}" name="Product Code" dataDxfId="28"/>
    <tableColumn id="3" xr3:uid="{A8E9D49E-C8E4-4104-9AA7-BAE241E5F6EC}" name="Price Changes, $" dataDxfId="27"/>
    <tableColumn id="4" xr3:uid="{52CB861A-F683-4713-B4B2-66149EF1833A}" name="Price Changes, %" dataDxfId="26" dataCellStyle="Percent"/>
  </tableColumns>
  <tableStyleInfo name="TableStyleMedium14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5593DA04-EF85-46D9-8209-071B9FD3DE30}" name="Results" displayName="Results" ref="J2:K11" totalsRowShown="0" headerRowDxfId="25" dataDxfId="24">
  <autoFilter ref="J2:K11" xr:uid="{5593DA04-EF85-46D9-8209-071B9FD3DE30}"/>
  <tableColumns count="2">
    <tableColumn id="1" xr3:uid="{17329F35-94B3-4DF6-9320-02DC94D566DE}" name="Price Changes, $" dataDxfId="23"/>
    <tableColumn id="2" xr3:uid="{2644C961-5742-4DA4-AF6D-DD848DADA136}" name="Price Changes, %" dataDxfId="22" dataCellStyle="Percent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9F822BE-0FE8-45C0-A2B8-134C0F674E4E}" name="Price20212" displayName="Price20212" ref="B2:C11" totalsRowShown="0" headerRowDxfId="21" dataDxfId="20">
  <autoFilter ref="B2:C11" xr:uid="{869ECA07-2B02-4EA9-A19C-33222227F807}"/>
  <tableColumns count="2">
    <tableColumn id="1" xr3:uid="{E7382DDA-FCAB-46FE-AD0C-24256325A216}" name="Product Code" dataDxfId="19"/>
    <tableColumn id="2" xr3:uid="{D863394E-8EBB-4857-A2E4-3D60D5FAD927}" name="Price per piece in 2021, $" dataDxfId="18"/>
  </tableColumns>
  <tableStyleInfo name="TableStyleMedium4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5D91226E-A969-45FA-A5F3-AD9F08EB6B24}" name="Price20228" displayName="Price20228" ref="B14:C23" totalsRowShown="0" headerRowDxfId="17" dataDxfId="16">
  <autoFilter ref="B14:C23" xr:uid="{DB7C359B-5E29-4ED3-BADF-4F3ABBB5E8EA}"/>
  <tableColumns count="2">
    <tableColumn id="1" xr3:uid="{B4FECFFD-6CF9-41FF-AF7D-25587A184C62}" name="Product Code" dataDxfId="15"/>
    <tableColumn id="2" xr3:uid="{5B2E0337-6F03-4C01-832C-739EFEA64BD3}" name="Price per piece in 2022, $" dataDxfId="14"/>
  </tableColumns>
  <tableStyleInfo name="TableStyleMedium3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7E2EFF65-9209-4517-9DE1-6E6987F68DE6}" name="Data9" displayName="Data9" ref="B26:C35" totalsRowShown="0" headerRowDxfId="13" dataDxfId="12">
  <autoFilter ref="B26:C35" xr:uid="{61480A59-C016-4B5A-A979-B8A93C3C18DE}"/>
  <tableColumns count="2">
    <tableColumn id="1" xr3:uid="{91DA329A-1FD6-4CB5-B7DD-AEB1EAB7CC89}" name="Description" dataDxfId="11"/>
    <tableColumn id="2" xr3:uid="{4F47A233-56A8-48FA-A419-877294B99979}" name="Product Code" dataDxfId="10"/>
  </tableColumns>
  <tableStyleInfo name="TableStyleMedium5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BC0D1FE4-BEE7-49F5-86B6-C5B11E33FC3E}" name="Summary10" displayName="Summary10" ref="E2:H11" totalsRowShown="0" headerRowDxfId="9" dataDxfId="8">
  <autoFilter ref="E2:H11" xr:uid="{EE5D4FB4-9AF0-4165-B560-757DBDA90FC2}"/>
  <tableColumns count="4">
    <tableColumn id="1" xr3:uid="{CAF8644A-F025-40C1-B0DD-6A01337E9B3E}" name="Description" dataDxfId="7"/>
    <tableColumn id="2" xr3:uid="{C466D29F-FE56-497A-BD54-CFB6FC0ED4DA}" name="Product Code" dataDxfId="6">
      <calculatedColumnFormula>VLOOKUP(Summary10[[#This Row],[Description]],Data9[],2,FALSE)</calculatedColumnFormula>
    </tableColumn>
    <tableColumn id="3" xr3:uid="{65E7FFBA-50B2-4967-8218-03A6404B0B84}" name="Price Changes, $" dataDxfId="1">
      <calculatedColumnFormula>VLOOKUP(Summary10[[#This Row],[Product Code]],Price20228[],2,0)-VLOOKUP(Summary10[[#This Row],[Product Code]],Price20212[],2,0)</calculatedColumnFormula>
    </tableColumn>
    <tableColumn id="4" xr3:uid="{451FC617-7601-4A54-AE83-B951C2AB334D}" name="Price Changes, %" dataDxfId="0" dataCellStyle="Percent">
      <calculatedColumnFormula>VLOOKUP(Summary10[[#This Row],[Product Code]],Price20228[],2,0)/VLOOKUP(Summary10[[#This Row],[Product Code]],Price20212[],2,0)-1</calculatedColumnFormula>
    </tableColumn>
  </tableColumns>
  <tableStyleInfo name="TableStyleMedium14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Relationship Id="rId6" Type="http://schemas.openxmlformats.org/officeDocument/2006/relationships/table" Target="../tables/table5.xml"/><Relationship Id="rId5" Type="http://schemas.openxmlformats.org/officeDocument/2006/relationships/table" Target="../tables/table4.xml"/><Relationship Id="rId4" Type="http://schemas.openxmlformats.org/officeDocument/2006/relationships/table" Target="../tables/table3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printerSettings" Target="../printerSettings/printerSettings3.bin"/><Relationship Id="rId6" Type="http://schemas.openxmlformats.org/officeDocument/2006/relationships/table" Target="../tables/table10.xml"/><Relationship Id="rId5" Type="http://schemas.openxmlformats.org/officeDocument/2006/relationships/table" Target="../tables/table9.xml"/><Relationship Id="rId4" Type="http://schemas.openxmlformats.org/officeDocument/2006/relationships/table" Target="../tables/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E28" sqref="E28"/>
    </sheetView>
  </sheetViews>
  <sheetFormatPr defaultColWidth="8.81640625" defaultRowHeight="14.5"/>
  <cols>
    <col min="1" max="16384" width="8.81640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6</v>
      </c>
      <c r="J3" s="4"/>
    </row>
    <row r="14" spans="8:10">
      <c r="H14" s="19" t="s">
        <v>1</v>
      </c>
      <c r="I14" s="19"/>
    </row>
    <row r="25" spans="5:5">
      <c r="E25" s="1" t="s">
        <v>7</v>
      </c>
    </row>
    <row r="27" spans="5:5">
      <c r="E27" s="1" t="s">
        <v>8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1:MZ35"/>
  <sheetViews>
    <sheetView showGridLines="0" zoomScale="55" zoomScaleNormal="55" workbookViewId="0">
      <selection activeCell="K20" sqref="K20"/>
    </sheetView>
  </sheetViews>
  <sheetFormatPr defaultColWidth="8.81640625" defaultRowHeight="20" customHeight="1"/>
  <cols>
    <col min="1" max="1" width="3.81640625" style="8" customWidth="1"/>
    <col min="2" max="2" width="31.36328125" style="9" customWidth="1"/>
    <col min="3" max="3" width="36.90625" style="11" bestFit="1" customWidth="1"/>
    <col min="4" max="4" width="12.81640625" style="8" customWidth="1"/>
    <col min="5" max="5" width="31.1796875" style="8" bestFit="1" customWidth="1"/>
    <col min="6" max="6" width="18.81640625" style="8" customWidth="1"/>
    <col min="7" max="7" width="26.54296875" style="8" bestFit="1" customWidth="1"/>
    <col min="8" max="8" width="27.1796875" style="8" bestFit="1" customWidth="1"/>
    <col min="9" max="9" width="3.81640625" style="8" customWidth="1"/>
    <col min="10" max="10" width="22.6328125" style="8" customWidth="1"/>
    <col min="11" max="11" width="23.1796875" style="8" customWidth="1"/>
    <col min="12" max="12" width="13.1796875" style="8" customWidth="1"/>
    <col min="13" max="13" width="63.54296875" style="8" bestFit="1" customWidth="1"/>
    <col min="14" max="19" width="12.81640625" style="8" customWidth="1"/>
    <col min="20" max="20" width="54" style="8" bestFit="1" customWidth="1"/>
    <col min="21" max="34" width="11.81640625" style="8" bestFit="1" customWidth="1"/>
    <col min="35" max="35" width="9.36328125" style="8" bestFit="1" customWidth="1"/>
    <col min="36" max="62" width="11.08984375" style="8" bestFit="1" customWidth="1"/>
    <col min="63" max="63" width="8.6328125" style="8" bestFit="1" customWidth="1"/>
    <col min="64" max="64" width="9.54296875" style="8" bestFit="1" customWidth="1"/>
    <col min="65" max="95" width="10.453125" style="8" bestFit="1" customWidth="1"/>
    <col min="96" max="96" width="8.08984375" style="8" bestFit="1" customWidth="1"/>
    <col min="97" max="124" width="11.36328125" style="8" bestFit="1" customWidth="1"/>
    <col min="125" max="125" width="9" style="8" bestFit="1" customWidth="1"/>
    <col min="126" max="154" width="11.1796875" style="8" bestFit="1" customWidth="1"/>
    <col min="155" max="155" width="8.81640625" style="8" bestFit="1" customWidth="1"/>
    <col min="156" max="156" width="9.54296875" style="8" bestFit="1" customWidth="1"/>
    <col min="157" max="186" width="11.08984375" style="8" bestFit="1" customWidth="1"/>
    <col min="187" max="187" width="8.6328125" style="8" bestFit="1" customWidth="1"/>
    <col min="188" max="217" width="11.54296875" style="8" bestFit="1" customWidth="1"/>
    <col min="218" max="218" width="9.08984375" style="8" bestFit="1" customWidth="1"/>
    <col min="219" max="249" width="11.1796875" style="8" bestFit="1" customWidth="1"/>
    <col min="250" max="250" width="8.90625" style="8" bestFit="1" customWidth="1"/>
    <col min="251" max="251" width="9.54296875" style="8" bestFit="1" customWidth="1"/>
    <col min="252" max="252" width="9.81640625" style="8" bestFit="1" customWidth="1"/>
    <col min="253" max="281" width="11" style="8" bestFit="1" customWidth="1"/>
    <col min="282" max="282" width="8.54296875" style="8" bestFit="1" customWidth="1"/>
    <col min="283" max="305" width="11.1796875" style="8" bestFit="1" customWidth="1"/>
    <col min="306" max="306" width="8.81640625" style="8" bestFit="1" customWidth="1"/>
    <col min="307" max="337" width="11.6328125" style="8" bestFit="1" customWidth="1"/>
    <col min="338" max="338" width="9.1796875" style="8" bestFit="1" customWidth="1"/>
    <col min="339" max="339" width="9.54296875" style="8" bestFit="1" customWidth="1"/>
    <col min="340" max="360" width="11.1796875" style="8" bestFit="1" customWidth="1"/>
    <col min="361" max="361" width="8.81640625" style="8" bestFit="1" customWidth="1"/>
    <col min="362" max="362" width="9.54296875" style="8" bestFit="1" customWidth="1"/>
    <col min="363" max="363" width="9.81640625" style="8" bestFit="1" customWidth="1"/>
    <col min="364" max="364" width="11" style="8" bestFit="1" customWidth="1"/>
    <col min="365" max="16384" width="8.81640625" style="8"/>
  </cols>
  <sheetData>
    <row r="1" spans="2:364" ht="20" customHeight="1">
      <c r="B1" s="14" t="s">
        <v>10</v>
      </c>
      <c r="E1" s="17" t="s">
        <v>29</v>
      </c>
      <c r="J1" s="20" t="s">
        <v>18</v>
      </c>
      <c r="K1" s="20"/>
    </row>
    <row r="2" spans="2:364" s="9" customFormat="1" ht="42" customHeight="1">
      <c r="B2" s="9" t="s">
        <v>9</v>
      </c>
      <c r="C2" s="10" t="s">
        <v>14</v>
      </c>
      <c r="D2" s="8"/>
      <c r="E2" s="8" t="s">
        <v>13</v>
      </c>
      <c r="F2" s="12" t="s">
        <v>9</v>
      </c>
      <c r="G2" s="12" t="s">
        <v>16</v>
      </c>
      <c r="H2" s="12" t="s">
        <v>17</v>
      </c>
      <c r="J2" s="8" t="s">
        <v>16</v>
      </c>
      <c r="K2" s="8" t="s">
        <v>17</v>
      </c>
      <c r="L2" s="8"/>
      <c r="M2" s="7" t="s">
        <v>5</v>
      </c>
      <c r="N2" s="8"/>
      <c r="O2" s="8"/>
      <c r="P2" s="8"/>
      <c r="Q2" s="8"/>
      <c r="R2" s="8"/>
      <c r="S2" s="8"/>
      <c r="U2" s="8"/>
      <c r="V2" s="8"/>
      <c r="W2" s="8"/>
      <c r="X2" s="8"/>
      <c r="Y2" s="8"/>
      <c r="Z2" s="8"/>
      <c r="AA2" s="8"/>
      <c r="AB2" s="8"/>
      <c r="AC2" s="8"/>
      <c r="AD2" s="8"/>
      <c r="AE2" s="8"/>
      <c r="AF2" s="8"/>
      <c r="AG2" s="8"/>
      <c r="AH2" s="8"/>
      <c r="AI2" s="8"/>
      <c r="AJ2" s="8"/>
      <c r="AK2" s="8"/>
      <c r="AL2" s="8"/>
      <c r="AM2" s="8"/>
      <c r="AN2" s="8"/>
      <c r="AO2" s="8"/>
      <c r="AP2" s="8"/>
      <c r="AQ2" s="8"/>
      <c r="AR2" s="8"/>
      <c r="AS2" s="8"/>
      <c r="AT2" s="8"/>
      <c r="AU2" s="8"/>
      <c r="AV2" s="8"/>
      <c r="AW2" s="8"/>
      <c r="AX2" s="8"/>
      <c r="AY2" s="8"/>
      <c r="AZ2" s="8"/>
      <c r="BA2" s="8"/>
      <c r="BB2" s="8"/>
      <c r="BC2" s="8"/>
      <c r="BD2" s="8"/>
      <c r="BE2" s="8"/>
      <c r="BF2" s="8"/>
      <c r="BG2" s="8"/>
      <c r="BH2" s="8"/>
      <c r="BI2" s="8"/>
      <c r="BJ2" s="8"/>
      <c r="BK2" s="8"/>
      <c r="BL2" s="8"/>
      <c r="BM2" s="8"/>
      <c r="BN2" s="8"/>
      <c r="BO2" s="8"/>
      <c r="BP2" s="8"/>
      <c r="BQ2" s="8"/>
      <c r="BR2" s="8"/>
      <c r="BS2" s="8"/>
      <c r="BT2" s="8"/>
      <c r="BU2" s="8"/>
      <c r="BV2" s="8"/>
      <c r="BW2" s="8"/>
      <c r="BX2" s="8"/>
      <c r="BY2" s="8"/>
      <c r="BZ2" s="8"/>
      <c r="CA2" s="8"/>
      <c r="CB2" s="8"/>
      <c r="CC2" s="8"/>
      <c r="CD2" s="8"/>
      <c r="CE2" s="8"/>
      <c r="CF2" s="8"/>
      <c r="CG2" s="8"/>
      <c r="CH2" s="8"/>
      <c r="CI2" s="8"/>
      <c r="CJ2" s="8"/>
      <c r="CK2" s="8"/>
      <c r="CL2" s="8"/>
      <c r="CM2" s="8"/>
      <c r="CN2" s="8"/>
      <c r="CO2" s="8"/>
      <c r="CP2" s="8"/>
      <c r="CQ2" s="8"/>
      <c r="CR2" s="8"/>
      <c r="CS2" s="8"/>
      <c r="CT2" s="8"/>
      <c r="CU2" s="8"/>
      <c r="CV2" s="8"/>
      <c r="CW2" s="8"/>
      <c r="CX2" s="8"/>
      <c r="CY2" s="8"/>
      <c r="CZ2" s="8"/>
      <c r="DA2" s="8"/>
      <c r="DB2" s="8"/>
      <c r="DC2" s="8"/>
      <c r="DD2" s="8"/>
      <c r="DE2" s="8"/>
      <c r="DF2" s="8"/>
      <c r="DG2" s="8"/>
      <c r="DH2" s="8"/>
      <c r="DI2" s="8"/>
      <c r="DJ2" s="8"/>
      <c r="DK2" s="8"/>
      <c r="DL2" s="8"/>
      <c r="DM2" s="8"/>
      <c r="DN2" s="8"/>
      <c r="DO2" s="8"/>
      <c r="DP2" s="8"/>
      <c r="DQ2" s="8"/>
      <c r="DR2" s="8"/>
      <c r="DS2" s="8"/>
      <c r="DT2" s="8"/>
      <c r="DU2" s="8"/>
      <c r="DV2" s="8"/>
      <c r="DW2" s="8"/>
      <c r="DX2" s="8"/>
      <c r="DY2" s="8"/>
      <c r="DZ2" s="8"/>
      <c r="EA2" s="8"/>
      <c r="EB2" s="8"/>
      <c r="EC2" s="8"/>
      <c r="ED2" s="8"/>
      <c r="EE2" s="8"/>
      <c r="EF2" s="8"/>
      <c r="EG2" s="8"/>
      <c r="EH2" s="8"/>
      <c r="EI2" s="8"/>
      <c r="EJ2" s="8"/>
      <c r="EK2" s="8"/>
      <c r="EL2" s="8"/>
      <c r="EM2" s="8"/>
      <c r="EN2" s="8"/>
      <c r="EO2" s="8"/>
      <c r="EP2" s="8"/>
      <c r="EQ2" s="8"/>
      <c r="ER2" s="8"/>
      <c r="ES2" s="8"/>
      <c r="ET2" s="8"/>
      <c r="EU2" s="8"/>
      <c r="EV2" s="8"/>
      <c r="EW2" s="8"/>
      <c r="EX2" s="8"/>
      <c r="EY2" s="8"/>
      <c r="EZ2" s="8"/>
      <c r="FA2" s="8"/>
      <c r="FB2" s="8"/>
      <c r="FC2" s="8"/>
      <c r="FD2" s="8"/>
      <c r="FE2" s="8"/>
      <c r="FF2" s="8"/>
      <c r="FG2" s="8"/>
      <c r="FH2" s="8"/>
      <c r="FI2" s="8"/>
      <c r="FJ2" s="8"/>
      <c r="FK2" s="8"/>
      <c r="FL2" s="8"/>
      <c r="FM2" s="8"/>
      <c r="FN2" s="8"/>
      <c r="FO2" s="8"/>
      <c r="FP2" s="8"/>
      <c r="FQ2" s="8"/>
      <c r="FR2" s="8"/>
      <c r="FS2" s="8"/>
      <c r="FT2" s="8"/>
      <c r="FU2" s="8"/>
      <c r="FV2" s="8"/>
      <c r="FW2" s="8"/>
      <c r="FX2" s="8"/>
      <c r="FY2" s="8"/>
      <c r="FZ2" s="8"/>
      <c r="GA2" s="8"/>
      <c r="GB2" s="8"/>
      <c r="GC2" s="8"/>
      <c r="GD2" s="8"/>
      <c r="GE2" s="8"/>
      <c r="GF2" s="8"/>
      <c r="GG2" s="8"/>
      <c r="GH2" s="8"/>
      <c r="GI2" s="8"/>
      <c r="GJ2" s="8"/>
      <c r="GK2" s="8"/>
      <c r="GL2" s="8"/>
      <c r="GM2" s="8"/>
      <c r="GN2" s="8"/>
      <c r="GO2" s="8"/>
      <c r="GP2" s="8"/>
      <c r="GQ2" s="8"/>
      <c r="GR2" s="8"/>
      <c r="GS2" s="8"/>
      <c r="GT2" s="8"/>
      <c r="GU2" s="8"/>
      <c r="GV2" s="8"/>
      <c r="GW2" s="8"/>
      <c r="GX2" s="8"/>
      <c r="GY2" s="8"/>
      <c r="GZ2" s="8"/>
      <c r="HA2" s="8"/>
      <c r="HB2" s="8"/>
      <c r="HC2" s="8"/>
      <c r="HD2" s="8"/>
      <c r="HE2" s="8"/>
      <c r="HF2" s="8"/>
      <c r="HG2" s="8"/>
      <c r="HH2" s="8"/>
      <c r="HI2" s="8"/>
      <c r="HJ2" s="8"/>
      <c r="HK2" s="8"/>
      <c r="HL2" s="8"/>
      <c r="HM2" s="8"/>
      <c r="HN2" s="8"/>
      <c r="HO2" s="8"/>
      <c r="HP2" s="8"/>
      <c r="HQ2" s="8"/>
      <c r="HR2" s="8"/>
      <c r="HS2" s="8"/>
      <c r="HT2" s="8"/>
      <c r="HU2" s="8"/>
      <c r="HV2" s="8"/>
      <c r="HW2" s="8"/>
      <c r="HX2" s="8"/>
      <c r="HY2" s="8"/>
      <c r="HZ2" s="8"/>
      <c r="IA2" s="8"/>
      <c r="IB2" s="8"/>
      <c r="IC2" s="8"/>
      <c r="ID2" s="8"/>
      <c r="IE2" s="8"/>
      <c r="IF2" s="8"/>
      <c r="IG2" s="8"/>
      <c r="IH2" s="8"/>
      <c r="II2" s="8"/>
      <c r="IJ2" s="8"/>
      <c r="IK2" s="8"/>
      <c r="IL2" s="8"/>
      <c r="IM2" s="8"/>
      <c r="IN2" s="8"/>
      <c r="IO2" s="8"/>
      <c r="IP2" s="8"/>
      <c r="IQ2" s="8"/>
      <c r="IR2" s="8"/>
      <c r="IS2" s="8"/>
      <c r="IT2" s="8"/>
      <c r="IU2" s="8"/>
      <c r="IV2" s="8"/>
      <c r="IW2" s="8"/>
      <c r="IX2" s="8"/>
      <c r="IY2" s="8"/>
      <c r="IZ2" s="8"/>
      <c r="JA2" s="8"/>
      <c r="JB2" s="8"/>
      <c r="JC2" s="8"/>
      <c r="JD2" s="8"/>
      <c r="JE2" s="8"/>
      <c r="JF2" s="8"/>
      <c r="JG2" s="8"/>
      <c r="JH2" s="8"/>
      <c r="JI2" s="8"/>
      <c r="JJ2" s="8"/>
      <c r="JK2" s="8"/>
      <c r="JL2" s="8"/>
      <c r="JM2" s="8"/>
      <c r="JN2" s="8"/>
      <c r="JO2" s="8"/>
      <c r="JP2" s="8"/>
      <c r="JQ2" s="8"/>
      <c r="JR2" s="8"/>
      <c r="JS2" s="8"/>
      <c r="JT2" s="8"/>
      <c r="JU2" s="8"/>
      <c r="JV2" s="8"/>
      <c r="JW2" s="8"/>
      <c r="JX2" s="8"/>
      <c r="JY2" s="8"/>
      <c r="JZ2" s="8"/>
      <c r="KA2" s="8"/>
      <c r="KB2" s="8"/>
      <c r="KC2" s="8"/>
      <c r="KD2" s="8"/>
      <c r="KE2" s="8"/>
      <c r="KF2" s="8"/>
      <c r="KG2" s="8"/>
      <c r="KH2" s="8"/>
      <c r="KI2" s="8"/>
      <c r="KJ2" s="8"/>
      <c r="KK2" s="8"/>
      <c r="KL2" s="8"/>
      <c r="KM2" s="8"/>
      <c r="KN2" s="8"/>
      <c r="KO2" s="8"/>
      <c r="KP2" s="8"/>
      <c r="KQ2" s="8"/>
      <c r="KR2" s="8"/>
      <c r="KS2" s="8"/>
      <c r="KT2" s="8"/>
      <c r="KU2" s="8"/>
      <c r="KV2" s="8"/>
      <c r="KW2" s="8"/>
      <c r="KX2" s="8"/>
      <c r="KY2" s="8"/>
      <c r="KZ2" s="8"/>
      <c r="LA2" s="8"/>
      <c r="LB2" s="8"/>
      <c r="LC2" s="8"/>
      <c r="LD2" s="8"/>
      <c r="LE2" s="8"/>
      <c r="LF2" s="8"/>
      <c r="LG2" s="8"/>
      <c r="LH2" s="8"/>
      <c r="LI2" s="8"/>
      <c r="LJ2" s="8"/>
      <c r="LK2" s="8"/>
      <c r="LL2" s="8"/>
      <c r="LM2" s="8"/>
      <c r="LN2" s="8"/>
      <c r="LO2" s="8"/>
      <c r="LP2" s="8"/>
      <c r="LQ2" s="8"/>
      <c r="LR2" s="8"/>
      <c r="LS2" s="8"/>
      <c r="LT2" s="8"/>
      <c r="LU2" s="8"/>
      <c r="LV2" s="8"/>
      <c r="LW2" s="8"/>
      <c r="LX2" s="8"/>
      <c r="LY2" s="8"/>
      <c r="LZ2" s="8"/>
      <c r="MA2" s="8"/>
      <c r="MB2" s="8"/>
      <c r="MC2" s="8"/>
      <c r="MD2" s="8"/>
      <c r="ME2" s="8"/>
      <c r="MF2" s="8"/>
      <c r="MG2" s="8"/>
      <c r="MH2" s="8"/>
      <c r="MI2" s="8"/>
      <c r="MJ2" s="8"/>
      <c r="MK2" s="8"/>
      <c r="ML2" s="8"/>
      <c r="MM2" s="8"/>
      <c r="MN2" s="8"/>
      <c r="MO2" s="8"/>
      <c r="MP2" s="8"/>
      <c r="MQ2" s="8"/>
      <c r="MR2" s="8"/>
      <c r="MS2" s="8"/>
      <c r="MT2" s="8"/>
      <c r="MU2" s="8"/>
      <c r="MV2" s="8"/>
      <c r="MW2" s="8"/>
      <c r="MX2" s="8"/>
      <c r="MY2" s="8"/>
      <c r="MZ2" s="8"/>
    </row>
    <row r="3" spans="2:364" ht="20" customHeight="1">
      <c r="B3" s="9">
        <v>1462</v>
      </c>
      <c r="C3" s="15">
        <v>14401.604513010927</v>
      </c>
      <c r="E3" s="8" t="s">
        <v>19</v>
      </c>
      <c r="G3" s="16"/>
      <c r="H3" s="13"/>
      <c r="J3" s="16">
        <v>12468.810005259467</v>
      </c>
      <c r="K3" s="13">
        <v>0.34138911248883863</v>
      </c>
      <c r="M3" s="18" t="s">
        <v>30</v>
      </c>
    </row>
    <row r="4" spans="2:364" ht="20" customHeight="1">
      <c r="B4" s="9">
        <v>2427</v>
      </c>
      <c r="C4" s="15">
        <v>33825.172991908876</v>
      </c>
      <c r="E4" s="8" t="s">
        <v>20</v>
      </c>
      <c r="G4" s="16"/>
      <c r="H4" s="13"/>
      <c r="J4" s="16">
        <v>23224.302745704648</v>
      </c>
      <c r="K4" s="13">
        <v>1.4973797589459297</v>
      </c>
      <c r="M4" s="8" t="s">
        <v>28</v>
      </c>
    </row>
    <row r="5" spans="2:364" ht="20" customHeight="1">
      <c r="B5" s="9">
        <v>1466</v>
      </c>
      <c r="C5" s="15">
        <v>33332.892692677204</v>
      </c>
      <c r="E5" s="8" t="s">
        <v>21</v>
      </c>
      <c r="G5" s="16"/>
      <c r="H5" s="13"/>
      <c r="J5" s="16">
        <v>2026.2221012001901</v>
      </c>
      <c r="K5" s="13">
        <v>4.3131120553522972E-2</v>
      </c>
    </row>
    <row r="6" spans="2:364" ht="20" customHeight="1">
      <c r="B6" s="9">
        <v>1469</v>
      </c>
      <c r="C6" s="15">
        <v>30406.536776530462</v>
      </c>
      <c r="E6" s="8" t="s">
        <v>22</v>
      </c>
      <c r="G6" s="16"/>
      <c r="H6" s="13"/>
      <c r="J6" s="16">
        <v>-14028.043366578451</v>
      </c>
      <c r="K6" s="13">
        <v>-0.41472199920260622</v>
      </c>
      <c r="M6" s="18" t="s">
        <v>33</v>
      </c>
    </row>
    <row r="7" spans="2:364" ht="20" customHeight="1">
      <c r="B7" s="9">
        <v>5093</v>
      </c>
      <c r="C7" s="15">
        <v>49548.909251671161</v>
      </c>
      <c r="E7" s="8" t="s">
        <v>23</v>
      </c>
      <c r="G7" s="16"/>
      <c r="H7" s="13"/>
      <c r="J7" s="16">
        <v>18581.049790432742</v>
      </c>
      <c r="K7" s="13">
        <v>0.61108734371796913</v>
      </c>
      <c r="M7" s="8" t="s">
        <v>31</v>
      </c>
    </row>
    <row r="8" spans="2:364" ht="20" customHeight="1">
      <c r="B8" s="9">
        <v>1470</v>
      </c>
      <c r="C8" s="15">
        <v>29772.750986913867</v>
      </c>
      <c r="E8" s="8" t="s">
        <v>24</v>
      </c>
      <c r="G8" s="16"/>
      <c r="H8" s="13"/>
      <c r="J8" s="16">
        <v>16803.100183418093</v>
      </c>
      <c r="K8" s="13">
        <v>0.50409966930681405</v>
      </c>
      <c r="M8" s="8" t="s">
        <v>32</v>
      </c>
    </row>
    <row r="9" spans="2:364" ht="20" customHeight="1">
      <c r="B9" s="9">
        <v>2426</v>
      </c>
      <c r="C9" s="15">
        <v>46978.192896374574</v>
      </c>
      <c r="E9" s="8" t="s">
        <v>25</v>
      </c>
      <c r="G9" s="16"/>
      <c r="H9" s="13"/>
      <c r="J9" s="16">
        <v>777.41002366644534</v>
      </c>
      <c r="K9" s="13">
        <v>5.3980792415463608E-2</v>
      </c>
    </row>
    <row r="10" spans="2:364" ht="20" customHeight="1">
      <c r="B10" s="9">
        <v>2431</v>
      </c>
      <c r="C10" s="15">
        <v>15509.961722771812</v>
      </c>
      <c r="E10" s="8" t="s">
        <v>26</v>
      </c>
      <c r="G10" s="16"/>
      <c r="H10" s="13"/>
      <c r="J10" s="16">
        <v>18562.722675341749</v>
      </c>
      <c r="K10" s="13">
        <v>0.62348026500811748</v>
      </c>
      <c r="M10" s="8" t="s">
        <v>34</v>
      </c>
    </row>
    <row r="11" spans="2:364" ht="20" customHeight="1">
      <c r="B11" s="9">
        <v>5095</v>
      </c>
      <c r="C11" s="15">
        <v>36523.748265894457</v>
      </c>
      <c r="E11" s="8" t="s">
        <v>27</v>
      </c>
      <c r="G11" s="16"/>
      <c r="H11" s="13"/>
      <c r="J11" s="16">
        <v>4671.1157672857225</v>
      </c>
      <c r="K11" s="13">
        <v>9.4272827350446287E-2</v>
      </c>
    </row>
    <row r="12" spans="2:364" ht="20" customHeight="1">
      <c r="M12" s="18" t="s">
        <v>37</v>
      </c>
    </row>
    <row r="13" spans="2:364" ht="20" customHeight="1">
      <c r="B13" s="14" t="s">
        <v>11</v>
      </c>
      <c r="M13" s="8" t="s">
        <v>35</v>
      </c>
    </row>
    <row r="14" spans="2:364" ht="20" customHeight="1">
      <c r="B14" s="9" t="s">
        <v>9</v>
      </c>
      <c r="C14" s="10" t="s">
        <v>15</v>
      </c>
      <c r="M14" s="8" t="s">
        <v>36</v>
      </c>
    </row>
    <row r="15" spans="2:364" ht="20" customHeight="1">
      <c r="B15" s="9">
        <v>1466</v>
      </c>
      <c r="C15" s="15">
        <v>50135.992876095297</v>
      </c>
    </row>
    <row r="16" spans="2:364" ht="20" customHeight="1">
      <c r="B16" s="9">
        <v>2431</v>
      </c>
      <c r="C16" s="15">
        <v>38734.26446847646</v>
      </c>
      <c r="M16" s="8" t="s">
        <v>38</v>
      </c>
    </row>
    <row r="17" spans="2:3" ht="20" customHeight="1">
      <c r="B17" s="9">
        <v>1470</v>
      </c>
      <c r="C17" s="15">
        <v>48335.473662255616</v>
      </c>
    </row>
    <row r="18" spans="2:3" ht="20" customHeight="1">
      <c r="B18" s="9">
        <v>5095</v>
      </c>
      <c r="C18" s="15">
        <v>48992.558271153925</v>
      </c>
    </row>
    <row r="19" spans="2:3" ht="20" customHeight="1">
      <c r="B19" s="9">
        <v>5093</v>
      </c>
      <c r="C19" s="15">
        <v>54220.025018956883</v>
      </c>
    </row>
    <row r="20" spans="2:3" ht="20" customHeight="1">
      <c r="B20" s="9">
        <v>1462</v>
      </c>
      <c r="C20" s="15">
        <v>15179.014536677372</v>
      </c>
    </row>
    <row r="21" spans="2:3" ht="20" customHeight="1">
      <c r="B21" s="9">
        <v>2427</v>
      </c>
      <c r="C21" s="15">
        <v>19797.129625330424</v>
      </c>
    </row>
    <row r="22" spans="2:3" ht="20" customHeight="1">
      <c r="B22" s="9">
        <v>1469</v>
      </c>
      <c r="C22" s="15">
        <v>48987.586566963204</v>
      </c>
    </row>
    <row r="23" spans="2:3" ht="20" customHeight="1">
      <c r="B23" s="9">
        <v>2426</v>
      </c>
      <c r="C23" s="15">
        <v>49004.414997574764</v>
      </c>
    </row>
    <row r="25" spans="2:3" ht="20" customHeight="1">
      <c r="B25" s="14" t="s">
        <v>12</v>
      </c>
    </row>
    <row r="26" spans="2:3" ht="20" customHeight="1">
      <c r="B26" s="9" t="s">
        <v>13</v>
      </c>
      <c r="C26" s="10" t="s">
        <v>9</v>
      </c>
    </row>
    <row r="27" spans="2:3" ht="20" customHeight="1">
      <c r="B27" s="9" t="s">
        <v>19</v>
      </c>
      <c r="C27" s="11">
        <v>5095</v>
      </c>
    </row>
    <row r="28" spans="2:3" ht="20" customHeight="1">
      <c r="B28" s="9" t="s">
        <v>20</v>
      </c>
      <c r="C28" s="11">
        <v>2431</v>
      </c>
    </row>
    <row r="29" spans="2:3" ht="20" customHeight="1">
      <c r="B29" s="9" t="s">
        <v>21</v>
      </c>
      <c r="C29" s="11">
        <v>2426</v>
      </c>
    </row>
    <row r="30" spans="2:3" ht="20" customHeight="1">
      <c r="B30" s="9" t="s">
        <v>22</v>
      </c>
      <c r="C30" s="11">
        <v>2427</v>
      </c>
    </row>
    <row r="31" spans="2:3" ht="20" customHeight="1">
      <c r="B31" s="9" t="s">
        <v>23</v>
      </c>
      <c r="C31" s="11">
        <v>1469</v>
      </c>
    </row>
    <row r="32" spans="2:3" ht="20" customHeight="1">
      <c r="B32" s="9" t="s">
        <v>24</v>
      </c>
      <c r="C32" s="11">
        <v>1466</v>
      </c>
    </row>
    <row r="33" spans="2:3" ht="20" customHeight="1">
      <c r="B33" s="9" t="s">
        <v>25</v>
      </c>
      <c r="C33" s="11">
        <v>1462</v>
      </c>
    </row>
    <row r="34" spans="2:3" ht="20" customHeight="1">
      <c r="B34" s="9" t="s">
        <v>26</v>
      </c>
      <c r="C34" s="11">
        <v>1470</v>
      </c>
    </row>
    <row r="35" spans="2:3" ht="20" customHeight="1">
      <c r="B35" s="9" t="s">
        <v>27</v>
      </c>
      <c r="C35" s="11">
        <v>5093</v>
      </c>
    </row>
  </sheetData>
  <mergeCells count="1">
    <mergeCell ref="J1:K1"/>
  </mergeCells>
  <phoneticPr fontId="9" type="noConversion"/>
  <pageMargins left="0.7" right="0.7" top="0.75" bottom="0.75" header="0.3" footer="0.3"/>
  <pageSetup orientation="portrait" r:id="rId1"/>
  <tableParts count="5">
    <tablePart r:id="rId2"/>
    <tablePart r:id="rId3"/>
    <tablePart r:id="rId4"/>
    <tablePart r:id="rId5"/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7B4FC-26AE-46D2-8D7C-9BD6F5C265B6}">
  <sheetPr>
    <tabColor theme="9" tint="0.39997558519241921"/>
  </sheetPr>
  <dimension ref="B1:MZ35"/>
  <sheetViews>
    <sheetView showGridLines="0" zoomScale="55" zoomScaleNormal="55" workbookViewId="0">
      <selection activeCell="G20" sqref="G20"/>
    </sheetView>
  </sheetViews>
  <sheetFormatPr defaultColWidth="8.81640625" defaultRowHeight="20" customHeight="1"/>
  <cols>
    <col min="1" max="1" width="3.81640625" style="8" customWidth="1"/>
    <col min="2" max="2" width="31.36328125" style="9" customWidth="1"/>
    <col min="3" max="3" width="36.90625" style="11" bestFit="1" customWidth="1"/>
    <col min="4" max="4" width="12.81640625" style="8" customWidth="1"/>
    <col min="5" max="5" width="31.1796875" style="8" bestFit="1" customWidth="1"/>
    <col min="6" max="6" width="18.81640625" style="8" customWidth="1"/>
    <col min="7" max="7" width="26.54296875" style="8" bestFit="1" customWidth="1"/>
    <col min="8" max="8" width="27.1796875" style="8" bestFit="1" customWidth="1"/>
    <col min="9" max="9" width="3.81640625" style="8" customWidth="1"/>
    <col min="10" max="10" width="22.6328125" style="8" customWidth="1"/>
    <col min="11" max="11" width="23.1796875" style="8" customWidth="1"/>
    <col min="12" max="12" width="13.1796875" style="8" customWidth="1"/>
    <col min="13" max="13" width="63.54296875" style="8" bestFit="1" customWidth="1"/>
    <col min="14" max="19" width="12.81640625" style="8" customWidth="1"/>
    <col min="20" max="20" width="54" style="8" bestFit="1" customWidth="1"/>
    <col min="21" max="34" width="11.81640625" style="8" bestFit="1" customWidth="1"/>
    <col min="35" max="35" width="9.36328125" style="8" bestFit="1" customWidth="1"/>
    <col min="36" max="62" width="11.08984375" style="8" bestFit="1" customWidth="1"/>
    <col min="63" max="63" width="8.6328125" style="8" bestFit="1" customWidth="1"/>
    <col min="64" max="64" width="9.54296875" style="8" bestFit="1" customWidth="1"/>
    <col min="65" max="95" width="10.453125" style="8" bestFit="1" customWidth="1"/>
    <col min="96" max="96" width="8.08984375" style="8" bestFit="1" customWidth="1"/>
    <col min="97" max="124" width="11.36328125" style="8" bestFit="1" customWidth="1"/>
    <col min="125" max="125" width="9" style="8" bestFit="1" customWidth="1"/>
    <col min="126" max="154" width="11.1796875" style="8" bestFit="1" customWidth="1"/>
    <col min="155" max="155" width="8.81640625" style="8" bestFit="1" customWidth="1"/>
    <col min="156" max="156" width="9.54296875" style="8" bestFit="1" customWidth="1"/>
    <col min="157" max="186" width="11.08984375" style="8" bestFit="1" customWidth="1"/>
    <col min="187" max="187" width="8.6328125" style="8" bestFit="1" customWidth="1"/>
    <col min="188" max="217" width="11.54296875" style="8" bestFit="1" customWidth="1"/>
    <col min="218" max="218" width="9.08984375" style="8" bestFit="1" customWidth="1"/>
    <col min="219" max="249" width="11.1796875" style="8" bestFit="1" customWidth="1"/>
    <col min="250" max="250" width="8.90625" style="8" bestFit="1" customWidth="1"/>
    <col min="251" max="251" width="9.54296875" style="8" bestFit="1" customWidth="1"/>
    <col min="252" max="252" width="9.81640625" style="8" bestFit="1" customWidth="1"/>
    <col min="253" max="281" width="11" style="8" bestFit="1" customWidth="1"/>
    <col min="282" max="282" width="8.54296875" style="8" bestFit="1" customWidth="1"/>
    <col min="283" max="305" width="11.1796875" style="8" bestFit="1" customWidth="1"/>
    <col min="306" max="306" width="8.81640625" style="8" bestFit="1" customWidth="1"/>
    <col min="307" max="337" width="11.6328125" style="8" bestFit="1" customWidth="1"/>
    <col min="338" max="338" width="9.1796875" style="8" bestFit="1" customWidth="1"/>
    <col min="339" max="339" width="9.54296875" style="8" bestFit="1" customWidth="1"/>
    <col min="340" max="360" width="11.1796875" style="8" bestFit="1" customWidth="1"/>
    <col min="361" max="361" width="8.81640625" style="8" bestFit="1" customWidth="1"/>
    <col min="362" max="362" width="9.54296875" style="8" bestFit="1" customWidth="1"/>
    <col min="363" max="363" width="9.81640625" style="8" bestFit="1" customWidth="1"/>
    <col min="364" max="364" width="11" style="8" bestFit="1" customWidth="1"/>
    <col min="365" max="16384" width="8.81640625" style="8"/>
  </cols>
  <sheetData>
    <row r="1" spans="2:364" ht="20" customHeight="1">
      <c r="B1" s="14" t="s">
        <v>10</v>
      </c>
      <c r="E1" s="17" t="s">
        <v>29</v>
      </c>
      <c r="J1" s="20" t="s">
        <v>18</v>
      </c>
      <c r="K1" s="20"/>
    </row>
    <row r="2" spans="2:364" s="9" customFormat="1" ht="42" customHeight="1">
      <c r="B2" s="9" t="s">
        <v>9</v>
      </c>
      <c r="C2" s="10" t="s">
        <v>14</v>
      </c>
      <c r="D2" s="8"/>
      <c r="E2" s="8" t="s">
        <v>13</v>
      </c>
      <c r="F2" s="12" t="s">
        <v>9</v>
      </c>
      <c r="G2" s="12" t="s">
        <v>16</v>
      </c>
      <c r="H2" s="12" t="s">
        <v>17</v>
      </c>
      <c r="J2" s="8" t="s">
        <v>16</v>
      </c>
      <c r="K2" s="8" t="s">
        <v>17</v>
      </c>
      <c r="L2" s="8"/>
      <c r="M2" s="21" t="s">
        <v>39</v>
      </c>
      <c r="N2" s="8"/>
      <c r="O2" s="8"/>
      <c r="P2" s="8"/>
      <c r="Q2" s="8"/>
      <c r="R2" s="8"/>
      <c r="S2" s="8"/>
      <c r="U2" s="8"/>
      <c r="V2" s="8"/>
      <c r="W2" s="8"/>
      <c r="X2" s="8"/>
      <c r="Y2" s="8"/>
      <c r="Z2" s="8"/>
      <c r="AA2" s="8"/>
      <c r="AB2" s="8"/>
      <c r="AC2" s="8"/>
      <c r="AD2" s="8"/>
      <c r="AE2" s="8"/>
      <c r="AF2" s="8"/>
      <c r="AG2" s="8"/>
      <c r="AH2" s="8"/>
      <c r="AI2" s="8"/>
      <c r="AJ2" s="8"/>
      <c r="AK2" s="8"/>
      <c r="AL2" s="8"/>
      <c r="AM2" s="8"/>
      <c r="AN2" s="8"/>
      <c r="AO2" s="8"/>
      <c r="AP2" s="8"/>
      <c r="AQ2" s="8"/>
      <c r="AR2" s="8"/>
      <c r="AS2" s="8"/>
      <c r="AT2" s="8"/>
      <c r="AU2" s="8"/>
      <c r="AV2" s="8"/>
      <c r="AW2" s="8"/>
      <c r="AX2" s="8"/>
      <c r="AY2" s="8"/>
      <c r="AZ2" s="8"/>
      <c r="BA2" s="8"/>
      <c r="BB2" s="8"/>
      <c r="BC2" s="8"/>
      <c r="BD2" s="8"/>
      <c r="BE2" s="8"/>
      <c r="BF2" s="8"/>
      <c r="BG2" s="8"/>
      <c r="BH2" s="8"/>
      <c r="BI2" s="8"/>
      <c r="BJ2" s="8"/>
      <c r="BK2" s="8"/>
      <c r="BL2" s="8"/>
      <c r="BM2" s="8"/>
      <c r="BN2" s="8"/>
      <c r="BO2" s="8"/>
      <c r="BP2" s="8"/>
      <c r="BQ2" s="8"/>
      <c r="BR2" s="8"/>
      <c r="BS2" s="8"/>
      <c r="BT2" s="8"/>
      <c r="BU2" s="8"/>
      <c r="BV2" s="8"/>
      <c r="BW2" s="8"/>
      <c r="BX2" s="8"/>
      <c r="BY2" s="8"/>
      <c r="BZ2" s="8"/>
      <c r="CA2" s="8"/>
      <c r="CB2" s="8"/>
      <c r="CC2" s="8"/>
      <c r="CD2" s="8"/>
      <c r="CE2" s="8"/>
      <c r="CF2" s="8"/>
      <c r="CG2" s="8"/>
      <c r="CH2" s="8"/>
      <c r="CI2" s="8"/>
      <c r="CJ2" s="8"/>
      <c r="CK2" s="8"/>
      <c r="CL2" s="8"/>
      <c r="CM2" s="8"/>
      <c r="CN2" s="8"/>
      <c r="CO2" s="8"/>
      <c r="CP2" s="8"/>
      <c r="CQ2" s="8"/>
      <c r="CR2" s="8"/>
      <c r="CS2" s="8"/>
      <c r="CT2" s="8"/>
      <c r="CU2" s="8"/>
      <c r="CV2" s="8"/>
      <c r="CW2" s="8"/>
      <c r="CX2" s="8"/>
      <c r="CY2" s="8"/>
      <c r="CZ2" s="8"/>
      <c r="DA2" s="8"/>
      <c r="DB2" s="8"/>
      <c r="DC2" s="8"/>
      <c r="DD2" s="8"/>
      <c r="DE2" s="8"/>
      <c r="DF2" s="8"/>
      <c r="DG2" s="8"/>
      <c r="DH2" s="8"/>
      <c r="DI2" s="8"/>
      <c r="DJ2" s="8"/>
      <c r="DK2" s="8"/>
      <c r="DL2" s="8"/>
      <c r="DM2" s="8"/>
      <c r="DN2" s="8"/>
      <c r="DO2" s="8"/>
      <c r="DP2" s="8"/>
      <c r="DQ2" s="8"/>
      <c r="DR2" s="8"/>
      <c r="DS2" s="8"/>
      <c r="DT2" s="8"/>
      <c r="DU2" s="8"/>
      <c r="DV2" s="8"/>
      <c r="DW2" s="8"/>
      <c r="DX2" s="8"/>
      <c r="DY2" s="8"/>
      <c r="DZ2" s="8"/>
      <c r="EA2" s="8"/>
      <c r="EB2" s="8"/>
      <c r="EC2" s="8"/>
      <c r="ED2" s="8"/>
      <c r="EE2" s="8"/>
      <c r="EF2" s="8"/>
      <c r="EG2" s="8"/>
      <c r="EH2" s="8"/>
      <c r="EI2" s="8"/>
      <c r="EJ2" s="8"/>
      <c r="EK2" s="8"/>
      <c r="EL2" s="8"/>
      <c r="EM2" s="8"/>
      <c r="EN2" s="8"/>
      <c r="EO2" s="8"/>
      <c r="EP2" s="8"/>
      <c r="EQ2" s="8"/>
      <c r="ER2" s="8"/>
      <c r="ES2" s="8"/>
      <c r="ET2" s="8"/>
      <c r="EU2" s="8"/>
      <c r="EV2" s="8"/>
      <c r="EW2" s="8"/>
      <c r="EX2" s="8"/>
      <c r="EY2" s="8"/>
      <c r="EZ2" s="8"/>
      <c r="FA2" s="8"/>
      <c r="FB2" s="8"/>
      <c r="FC2" s="8"/>
      <c r="FD2" s="8"/>
      <c r="FE2" s="8"/>
      <c r="FF2" s="8"/>
      <c r="FG2" s="8"/>
      <c r="FH2" s="8"/>
      <c r="FI2" s="8"/>
      <c r="FJ2" s="8"/>
      <c r="FK2" s="8"/>
      <c r="FL2" s="8"/>
      <c r="FM2" s="8"/>
      <c r="FN2" s="8"/>
      <c r="FO2" s="8"/>
      <c r="FP2" s="8"/>
      <c r="FQ2" s="8"/>
      <c r="FR2" s="8"/>
      <c r="FS2" s="8"/>
      <c r="FT2" s="8"/>
      <c r="FU2" s="8"/>
      <c r="FV2" s="8"/>
      <c r="FW2" s="8"/>
      <c r="FX2" s="8"/>
      <c r="FY2" s="8"/>
      <c r="FZ2" s="8"/>
      <c r="GA2" s="8"/>
      <c r="GB2" s="8"/>
      <c r="GC2" s="8"/>
      <c r="GD2" s="8"/>
      <c r="GE2" s="8"/>
      <c r="GF2" s="8"/>
      <c r="GG2" s="8"/>
      <c r="GH2" s="8"/>
      <c r="GI2" s="8"/>
      <c r="GJ2" s="8"/>
      <c r="GK2" s="8"/>
      <c r="GL2" s="8"/>
      <c r="GM2" s="8"/>
      <c r="GN2" s="8"/>
      <c r="GO2" s="8"/>
      <c r="GP2" s="8"/>
      <c r="GQ2" s="8"/>
      <c r="GR2" s="8"/>
      <c r="GS2" s="8"/>
      <c r="GT2" s="8"/>
      <c r="GU2" s="8"/>
      <c r="GV2" s="8"/>
      <c r="GW2" s="8"/>
      <c r="GX2" s="8"/>
      <c r="GY2" s="8"/>
      <c r="GZ2" s="8"/>
      <c r="HA2" s="8"/>
      <c r="HB2" s="8"/>
      <c r="HC2" s="8"/>
      <c r="HD2" s="8"/>
      <c r="HE2" s="8"/>
      <c r="HF2" s="8"/>
      <c r="HG2" s="8"/>
      <c r="HH2" s="8"/>
      <c r="HI2" s="8"/>
      <c r="HJ2" s="8"/>
      <c r="HK2" s="8"/>
      <c r="HL2" s="8"/>
      <c r="HM2" s="8"/>
      <c r="HN2" s="8"/>
      <c r="HO2" s="8"/>
      <c r="HP2" s="8"/>
      <c r="HQ2" s="8"/>
      <c r="HR2" s="8"/>
      <c r="HS2" s="8"/>
      <c r="HT2" s="8"/>
      <c r="HU2" s="8"/>
      <c r="HV2" s="8"/>
      <c r="HW2" s="8"/>
      <c r="HX2" s="8"/>
      <c r="HY2" s="8"/>
      <c r="HZ2" s="8"/>
      <c r="IA2" s="8"/>
      <c r="IB2" s="8"/>
      <c r="IC2" s="8"/>
      <c r="ID2" s="8"/>
      <c r="IE2" s="8"/>
      <c r="IF2" s="8"/>
      <c r="IG2" s="8"/>
      <c r="IH2" s="8"/>
      <c r="II2" s="8"/>
      <c r="IJ2" s="8"/>
      <c r="IK2" s="8"/>
      <c r="IL2" s="8"/>
      <c r="IM2" s="8"/>
      <c r="IN2" s="8"/>
      <c r="IO2" s="8"/>
      <c r="IP2" s="8"/>
      <c r="IQ2" s="8"/>
      <c r="IR2" s="8"/>
      <c r="IS2" s="8"/>
      <c r="IT2" s="8"/>
      <c r="IU2" s="8"/>
      <c r="IV2" s="8"/>
      <c r="IW2" s="8"/>
      <c r="IX2" s="8"/>
      <c r="IY2" s="8"/>
      <c r="IZ2" s="8"/>
      <c r="JA2" s="8"/>
      <c r="JB2" s="8"/>
      <c r="JC2" s="8"/>
      <c r="JD2" s="8"/>
      <c r="JE2" s="8"/>
      <c r="JF2" s="8"/>
      <c r="JG2" s="8"/>
      <c r="JH2" s="8"/>
      <c r="JI2" s="8"/>
      <c r="JJ2" s="8"/>
      <c r="JK2" s="8"/>
      <c r="JL2" s="8"/>
      <c r="JM2" s="8"/>
      <c r="JN2" s="8"/>
      <c r="JO2" s="8"/>
      <c r="JP2" s="8"/>
      <c r="JQ2" s="8"/>
      <c r="JR2" s="8"/>
      <c r="JS2" s="8"/>
      <c r="JT2" s="8"/>
      <c r="JU2" s="8"/>
      <c r="JV2" s="8"/>
      <c r="JW2" s="8"/>
      <c r="JX2" s="8"/>
      <c r="JY2" s="8"/>
      <c r="JZ2" s="8"/>
      <c r="KA2" s="8"/>
      <c r="KB2" s="8"/>
      <c r="KC2" s="8"/>
      <c r="KD2" s="8"/>
      <c r="KE2" s="8"/>
      <c r="KF2" s="8"/>
      <c r="KG2" s="8"/>
      <c r="KH2" s="8"/>
      <c r="KI2" s="8"/>
      <c r="KJ2" s="8"/>
      <c r="KK2" s="8"/>
      <c r="KL2" s="8"/>
      <c r="KM2" s="8"/>
      <c r="KN2" s="8"/>
      <c r="KO2" s="8"/>
      <c r="KP2" s="8"/>
      <c r="KQ2" s="8"/>
      <c r="KR2" s="8"/>
      <c r="KS2" s="8"/>
      <c r="KT2" s="8"/>
      <c r="KU2" s="8"/>
      <c r="KV2" s="8"/>
      <c r="KW2" s="8"/>
      <c r="KX2" s="8"/>
      <c r="KY2" s="8"/>
      <c r="KZ2" s="8"/>
      <c r="LA2" s="8"/>
      <c r="LB2" s="8"/>
      <c r="LC2" s="8"/>
      <c r="LD2" s="8"/>
      <c r="LE2" s="8"/>
      <c r="LF2" s="8"/>
      <c r="LG2" s="8"/>
      <c r="LH2" s="8"/>
      <c r="LI2" s="8"/>
      <c r="LJ2" s="8"/>
      <c r="LK2" s="8"/>
      <c r="LL2" s="8"/>
      <c r="LM2" s="8"/>
      <c r="LN2" s="8"/>
      <c r="LO2" s="8"/>
      <c r="LP2" s="8"/>
      <c r="LQ2" s="8"/>
      <c r="LR2" s="8"/>
      <c r="LS2" s="8"/>
      <c r="LT2" s="8"/>
      <c r="LU2" s="8"/>
      <c r="LV2" s="8"/>
      <c r="LW2" s="8"/>
      <c r="LX2" s="8"/>
      <c r="LY2" s="8"/>
      <c r="LZ2" s="8"/>
      <c r="MA2" s="8"/>
      <c r="MB2" s="8"/>
      <c r="MC2" s="8"/>
      <c r="MD2" s="8"/>
      <c r="ME2" s="8"/>
      <c r="MF2" s="8"/>
      <c r="MG2" s="8"/>
      <c r="MH2" s="8"/>
      <c r="MI2" s="8"/>
      <c r="MJ2" s="8"/>
      <c r="MK2" s="8"/>
      <c r="ML2" s="8"/>
      <c r="MM2" s="8"/>
      <c r="MN2" s="8"/>
      <c r="MO2" s="8"/>
      <c r="MP2" s="8"/>
      <c r="MQ2" s="8"/>
      <c r="MR2" s="8"/>
      <c r="MS2" s="8"/>
      <c r="MT2" s="8"/>
      <c r="MU2" s="8"/>
      <c r="MV2" s="8"/>
      <c r="MW2" s="8"/>
      <c r="MX2" s="8"/>
      <c r="MY2" s="8"/>
      <c r="MZ2" s="8"/>
    </row>
    <row r="3" spans="2:364" ht="20" customHeight="1">
      <c r="B3" s="9">
        <v>1462</v>
      </c>
      <c r="C3" s="15">
        <v>14401.604513010927</v>
      </c>
      <c r="E3" s="8" t="s">
        <v>19</v>
      </c>
      <c r="F3" s="8">
        <f>VLOOKUP(Summary10[[#This Row],[Description]],Data9[],2,FALSE)</f>
        <v>5095</v>
      </c>
      <c r="G3" s="16">
        <f>VLOOKUP(Summary10[[#This Row],[Product Code]],Price20228[],2,0)-VLOOKUP(Summary10[[#This Row],[Product Code]],Price20212[],2,0)</f>
        <v>12468.810005259467</v>
      </c>
      <c r="H3" s="13">
        <f>VLOOKUP(Summary10[[#This Row],[Product Code]],Price20228[],2,0)/VLOOKUP(Summary10[[#This Row],[Product Code]],Price20212[],2,0)-1</f>
        <v>0.34138911248883863</v>
      </c>
      <c r="J3" s="16">
        <v>12468.810005259467</v>
      </c>
      <c r="K3" s="13">
        <v>0.34138911248883863</v>
      </c>
      <c r="M3" s="18"/>
    </row>
    <row r="4" spans="2:364" ht="20" customHeight="1">
      <c r="B4" s="9">
        <v>2427</v>
      </c>
      <c r="C4" s="15">
        <v>33825.172991908876</v>
      </c>
      <c r="E4" s="8" t="s">
        <v>20</v>
      </c>
      <c r="F4" s="8">
        <f>VLOOKUP(Summary10[[#This Row],[Description]],Data9[],2,FALSE)</f>
        <v>2431</v>
      </c>
      <c r="G4" s="16">
        <f>VLOOKUP(Summary10[[#This Row],[Product Code]],Price20228[],2,0)-VLOOKUP(Summary10[[#This Row],[Product Code]],Price20212[],2,0)</f>
        <v>23224.302745704648</v>
      </c>
      <c r="H4" s="13">
        <f>VLOOKUP(Summary10[[#This Row],[Product Code]],Price20228[],2,0)/VLOOKUP(Summary10[[#This Row],[Product Code]],Price20212[],2,0)-1</f>
        <v>1.4973797589459297</v>
      </c>
      <c r="J4" s="16">
        <v>23224.302745704648</v>
      </c>
      <c r="K4" s="13">
        <v>1.4973797589459297</v>
      </c>
      <c r="M4" s="18" t="s">
        <v>45</v>
      </c>
    </row>
    <row r="5" spans="2:364" ht="20" customHeight="1">
      <c r="B5" s="9">
        <v>1466</v>
      </c>
      <c r="C5" s="15">
        <v>33332.892692677204</v>
      </c>
      <c r="E5" s="8" t="s">
        <v>21</v>
      </c>
      <c r="F5" s="8">
        <f>VLOOKUP(Summary10[[#This Row],[Description]],Data9[],2,FALSE)</f>
        <v>2426</v>
      </c>
      <c r="G5" s="16">
        <f>VLOOKUP(Summary10[[#This Row],[Product Code]],Price20228[],2,0)-VLOOKUP(Summary10[[#This Row],[Product Code]],Price20212[],2,0)</f>
        <v>2026.2221012001901</v>
      </c>
      <c r="H5" s="13">
        <f>VLOOKUP(Summary10[[#This Row],[Product Code]],Price20228[],2,0)/VLOOKUP(Summary10[[#This Row],[Product Code]],Price20212[],2,0)-1</f>
        <v>4.3131120553522972E-2</v>
      </c>
      <c r="J5" s="16">
        <v>2026.2221012001901</v>
      </c>
      <c r="K5" s="13">
        <v>4.3131120553522972E-2</v>
      </c>
      <c r="M5" s="22" t="s">
        <v>40</v>
      </c>
    </row>
    <row r="6" spans="2:364" ht="20" customHeight="1">
      <c r="B6" s="9">
        <v>1469</v>
      </c>
      <c r="C6" s="15">
        <v>30406.536776530462</v>
      </c>
      <c r="E6" s="8" t="s">
        <v>22</v>
      </c>
      <c r="F6" s="8">
        <f>VLOOKUP(Summary10[[#This Row],[Description]],Data9[],2,FALSE)</f>
        <v>2427</v>
      </c>
      <c r="G6" s="16">
        <f>VLOOKUP(Summary10[[#This Row],[Product Code]],Price20228[],2,0)-VLOOKUP(Summary10[[#This Row],[Product Code]],Price20212[],2,0)</f>
        <v>-14028.043366578451</v>
      </c>
      <c r="H6" s="13">
        <f>VLOOKUP(Summary10[[#This Row],[Product Code]],Price20228[],2,0)/VLOOKUP(Summary10[[#This Row],[Product Code]],Price20212[],2,0)-1</f>
        <v>-0.41472199920260622</v>
      </c>
      <c r="J6" s="16">
        <v>-14028.043366578451</v>
      </c>
      <c r="K6" s="13">
        <v>-0.41472199920260622</v>
      </c>
      <c r="M6" s="18"/>
    </row>
    <row r="7" spans="2:364" ht="20" customHeight="1">
      <c r="B7" s="9">
        <v>5093</v>
      </c>
      <c r="C7" s="15">
        <v>49548.909251671161</v>
      </c>
      <c r="E7" s="8" t="s">
        <v>23</v>
      </c>
      <c r="F7" s="8">
        <f>VLOOKUP(Summary10[[#This Row],[Description]],Data9[],2,FALSE)</f>
        <v>1469</v>
      </c>
      <c r="G7" s="16">
        <f>VLOOKUP(Summary10[[#This Row],[Product Code]],Price20228[],2,0)-VLOOKUP(Summary10[[#This Row],[Product Code]],Price20212[],2,0)</f>
        <v>18581.049790432742</v>
      </c>
      <c r="H7" s="13">
        <f>VLOOKUP(Summary10[[#This Row],[Product Code]],Price20228[],2,0)/VLOOKUP(Summary10[[#This Row],[Product Code]],Price20212[],2,0)-1</f>
        <v>0.61108734371796913</v>
      </c>
      <c r="J7" s="16">
        <v>18581.049790432742</v>
      </c>
      <c r="K7" s="13">
        <v>0.61108734371796913</v>
      </c>
      <c r="M7" s="18" t="s">
        <v>46</v>
      </c>
    </row>
    <row r="8" spans="2:364" ht="20" customHeight="1">
      <c r="B8" s="9">
        <v>1470</v>
      </c>
      <c r="C8" s="15">
        <v>29772.750986913867</v>
      </c>
      <c r="E8" s="8" t="s">
        <v>24</v>
      </c>
      <c r="F8" s="8">
        <f>VLOOKUP(Summary10[[#This Row],[Description]],Data9[],2,FALSE)</f>
        <v>1466</v>
      </c>
      <c r="G8" s="16">
        <f>VLOOKUP(Summary10[[#This Row],[Product Code]],Price20228[],2,0)-VLOOKUP(Summary10[[#This Row],[Product Code]],Price20212[],2,0)</f>
        <v>16803.100183418093</v>
      </c>
      <c r="H8" s="13">
        <f>VLOOKUP(Summary10[[#This Row],[Product Code]],Price20228[],2,0)/VLOOKUP(Summary10[[#This Row],[Product Code]],Price20212[],2,0)-1</f>
        <v>0.50409966930681405</v>
      </c>
      <c r="J8" s="16">
        <v>16803.100183418093</v>
      </c>
      <c r="K8" s="13">
        <v>0.50409966930681405</v>
      </c>
      <c r="M8" s="22" t="s">
        <v>41</v>
      </c>
    </row>
    <row r="9" spans="2:364" ht="20" customHeight="1">
      <c r="B9" s="9">
        <v>2426</v>
      </c>
      <c r="C9" s="15">
        <v>46978.192896374574</v>
      </c>
      <c r="E9" s="8" t="s">
        <v>25</v>
      </c>
      <c r="F9" s="8">
        <f>VLOOKUP(Summary10[[#This Row],[Description]],Data9[],2,FALSE)</f>
        <v>1462</v>
      </c>
      <c r="G9" s="16">
        <f>VLOOKUP(Summary10[[#This Row],[Product Code]],Price20228[],2,0)-VLOOKUP(Summary10[[#This Row],[Product Code]],Price20212[],2,0)</f>
        <v>777.41002366644534</v>
      </c>
      <c r="H9" s="13">
        <f>VLOOKUP(Summary10[[#This Row],[Product Code]],Price20228[],2,0)/VLOOKUP(Summary10[[#This Row],[Product Code]],Price20212[],2,0)-1</f>
        <v>5.3980792415463608E-2</v>
      </c>
      <c r="J9" s="16">
        <v>777.41002366644534</v>
      </c>
      <c r="K9" s="13">
        <v>5.3980792415463608E-2</v>
      </c>
      <c r="M9" s="8" t="s">
        <v>42</v>
      </c>
    </row>
    <row r="10" spans="2:364" ht="20" customHeight="1">
      <c r="B10" s="9">
        <v>2431</v>
      </c>
      <c r="C10" s="15">
        <v>15509.961722771812</v>
      </c>
      <c r="E10" s="8" t="s">
        <v>26</v>
      </c>
      <c r="F10" s="8">
        <f>VLOOKUP(Summary10[[#This Row],[Description]],Data9[],2,FALSE)</f>
        <v>1470</v>
      </c>
      <c r="G10" s="16">
        <f>VLOOKUP(Summary10[[#This Row],[Product Code]],Price20228[],2,0)-VLOOKUP(Summary10[[#This Row],[Product Code]],Price20212[],2,0)</f>
        <v>18562.722675341749</v>
      </c>
      <c r="H10" s="13">
        <f>VLOOKUP(Summary10[[#This Row],[Product Code]],Price20228[],2,0)/VLOOKUP(Summary10[[#This Row],[Product Code]],Price20212[],2,0)-1</f>
        <v>0.62348026500811748</v>
      </c>
      <c r="J10" s="16">
        <v>18562.722675341749</v>
      </c>
      <c r="K10" s="13">
        <v>0.62348026500811748</v>
      </c>
    </row>
    <row r="11" spans="2:364" ht="20" customHeight="1">
      <c r="B11" s="9">
        <v>5095</v>
      </c>
      <c r="C11" s="15">
        <v>36523.748265894457</v>
      </c>
      <c r="E11" s="8" t="s">
        <v>27</v>
      </c>
      <c r="F11" s="8">
        <f>VLOOKUP(Summary10[[#This Row],[Description]],Data9[],2,FALSE)</f>
        <v>5093</v>
      </c>
      <c r="G11" s="16">
        <f>VLOOKUP(Summary10[[#This Row],[Product Code]],Price20228[],2,0)-VLOOKUP(Summary10[[#This Row],[Product Code]],Price20212[],2,0)</f>
        <v>4671.1157672857225</v>
      </c>
      <c r="H11" s="13">
        <f>VLOOKUP(Summary10[[#This Row],[Product Code]],Price20228[],2,0)/VLOOKUP(Summary10[[#This Row],[Product Code]],Price20212[],2,0)-1</f>
        <v>9.4272827350446287E-2</v>
      </c>
      <c r="J11" s="16">
        <v>4671.1157672857225</v>
      </c>
      <c r="K11" s="13">
        <v>9.4272827350446287E-2</v>
      </c>
      <c r="M11" s="18" t="s">
        <v>47</v>
      </c>
    </row>
    <row r="12" spans="2:364" ht="20" customHeight="1">
      <c r="M12" s="22" t="s">
        <v>43</v>
      </c>
    </row>
    <row r="13" spans="2:364" ht="20" customHeight="1">
      <c r="B13" s="14" t="s">
        <v>11</v>
      </c>
      <c r="M13" s="8" t="s">
        <v>44</v>
      </c>
    </row>
    <row r="14" spans="2:364" ht="20" customHeight="1">
      <c r="B14" s="9" t="s">
        <v>9</v>
      </c>
      <c r="C14" s="10" t="s">
        <v>15</v>
      </c>
    </row>
    <row r="15" spans="2:364" ht="20" customHeight="1">
      <c r="B15" s="9">
        <v>1466</v>
      </c>
      <c r="C15" s="15">
        <v>50135.992876095297</v>
      </c>
    </row>
    <row r="16" spans="2:364" ht="20" customHeight="1">
      <c r="B16" s="9">
        <v>2431</v>
      </c>
      <c r="C16" s="15">
        <v>38734.26446847646</v>
      </c>
    </row>
    <row r="17" spans="2:3" ht="20" customHeight="1">
      <c r="B17" s="9">
        <v>1470</v>
      </c>
      <c r="C17" s="15">
        <v>48335.473662255616</v>
      </c>
    </row>
    <row r="18" spans="2:3" ht="20" customHeight="1">
      <c r="B18" s="9">
        <v>5095</v>
      </c>
      <c r="C18" s="15">
        <v>48992.558271153925</v>
      </c>
    </row>
    <row r="19" spans="2:3" ht="20" customHeight="1">
      <c r="B19" s="9">
        <v>5093</v>
      </c>
      <c r="C19" s="15">
        <v>54220.025018956883</v>
      </c>
    </row>
    <row r="20" spans="2:3" ht="20" customHeight="1">
      <c r="B20" s="9">
        <v>1462</v>
      </c>
      <c r="C20" s="15">
        <v>15179.014536677372</v>
      </c>
    </row>
    <row r="21" spans="2:3" ht="20" customHeight="1">
      <c r="B21" s="9">
        <v>2427</v>
      </c>
      <c r="C21" s="15">
        <v>19797.129625330424</v>
      </c>
    </row>
    <row r="22" spans="2:3" ht="20" customHeight="1">
      <c r="B22" s="9">
        <v>1469</v>
      </c>
      <c r="C22" s="15">
        <v>48987.586566963204</v>
      </c>
    </row>
    <row r="23" spans="2:3" ht="20" customHeight="1">
      <c r="B23" s="9">
        <v>2426</v>
      </c>
      <c r="C23" s="15">
        <v>49004.414997574764</v>
      </c>
    </row>
    <row r="25" spans="2:3" ht="20" customHeight="1">
      <c r="B25" s="14" t="s">
        <v>12</v>
      </c>
    </row>
    <row r="26" spans="2:3" ht="20" customHeight="1">
      <c r="B26" s="9" t="s">
        <v>13</v>
      </c>
      <c r="C26" s="10" t="s">
        <v>9</v>
      </c>
    </row>
    <row r="27" spans="2:3" ht="20" customHeight="1">
      <c r="B27" s="9" t="s">
        <v>19</v>
      </c>
      <c r="C27" s="11">
        <v>5095</v>
      </c>
    </row>
    <row r="28" spans="2:3" ht="20" customHeight="1">
      <c r="B28" s="9" t="s">
        <v>20</v>
      </c>
      <c r="C28" s="11">
        <v>2431</v>
      </c>
    </row>
    <row r="29" spans="2:3" ht="20" customHeight="1">
      <c r="B29" s="9" t="s">
        <v>21</v>
      </c>
      <c r="C29" s="11">
        <v>2426</v>
      </c>
    </row>
    <row r="30" spans="2:3" ht="20" customHeight="1">
      <c r="B30" s="9" t="s">
        <v>22</v>
      </c>
      <c r="C30" s="11">
        <v>2427</v>
      </c>
    </row>
    <row r="31" spans="2:3" ht="20" customHeight="1">
      <c r="B31" s="9" t="s">
        <v>23</v>
      </c>
      <c r="C31" s="11">
        <v>1469</v>
      </c>
    </row>
    <row r="32" spans="2:3" ht="20" customHeight="1">
      <c r="B32" s="9" t="s">
        <v>24</v>
      </c>
      <c r="C32" s="11">
        <v>1466</v>
      </c>
    </row>
    <row r="33" spans="2:3" ht="20" customHeight="1">
      <c r="B33" s="9" t="s">
        <v>25</v>
      </c>
      <c r="C33" s="11">
        <v>1462</v>
      </c>
    </row>
    <row r="34" spans="2:3" ht="20" customHeight="1">
      <c r="B34" s="9" t="s">
        <v>26</v>
      </c>
      <c r="C34" s="11">
        <v>1470</v>
      </c>
    </row>
    <row r="35" spans="2:3" ht="20" customHeight="1">
      <c r="B35" s="9" t="s">
        <v>27</v>
      </c>
      <c r="C35" s="11">
        <v>5093</v>
      </c>
    </row>
  </sheetData>
  <mergeCells count="1">
    <mergeCell ref="J1:K1"/>
  </mergeCells>
  <pageMargins left="0.7" right="0.7" top="0.75" bottom="0.75" header="0.3" footer="0.3"/>
  <pageSetup orientation="portrait" r:id="rId1"/>
  <tableParts count="5">
    <tablePart r:id="rId2"/>
    <tablePart r:id="rId3"/>
    <tablePart r:id="rId4"/>
    <tablePart r:id="rId5"/>
    <tablePart r:id="rId6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Props1.xml><?xml version="1.0" encoding="utf-8"?>
<ds:datastoreItem xmlns:ds="http://schemas.openxmlformats.org/officeDocument/2006/customXml" ds:itemID="{B7E00834-4EB1-4D2A-98E2-DB99177F796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5E1EC4CB-952C-438C-A075-343029A6B3C8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3641297-B452-45C4-832D-028B7C9D12D1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Challence#15Cover</vt:lpstr>
      <vt:lpstr>Challenge#15Data</vt:lpstr>
      <vt:lpstr>Challenge#15Solution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2023-05-21T09:33:10Z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